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 Alquilar o compra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<sst xmlns="http://schemas.openxmlformats.org/spreadsheetml/2006/main" count="39" uniqueCount="37">
  <si>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HOJA DE TRABAJO 10 · CAPÍTULO 10</t>
  </si>
  <si>
    <t xml:space="preserve">Alquilar o comprar, con tus números</t>
  </si>
  <si>
    <t xml:space="preserve">Compara lo que pierdes cada año comprando (lo que no recuperas) con lo que pagas de alquiler.</t>
  </si>
  <si>
    <t xml:space="preserve">Amarillo: escribe tus datos  ·  Gris: se calcula solo  ·  Crema: el ejemplo del libro</t>
  </si>
  <si>
    <t xml:space="preserve">Datos</t>
  </si>
  <si>
    <t xml:space="preserve">Datos de partida</t>
  </si>
  <si>
    <t xml:space="preserve">Javier e Irene</t>
  </si>
  <si>
    <t xml:space="preserve">Tú</t>
  </si>
  <si>
    <t xml:space="preserve">Precio de la vivienda</t>
  </si>
  <si>
    <t xml:space="preserve">Importe de la hipoteca</t>
  </si>
  <si>
    <t xml:space="preserve">Tipo de interés anual de la hipoteca</t>
  </si>
  <si>
    <t xml:space="preserve">Plazo de la hipoteca (años)</t>
  </si>
  <si>
    <t xml:space="preserve">Dinero propio que pones (entrada + gastos)</t>
  </si>
  <si>
    <t xml:space="preserve">Gastos de compra (impuestos, notaría, registro…)</t>
  </si>
  <si>
    <t xml:space="preserve">Años que crees que te quedarás</t>
  </si>
  <si>
    <t xml:space="preserve">IBI + comunidad + seguros (al año)</t>
  </si>
  <si>
    <t xml:space="preserve">Mantenimiento (% del precio al año)</t>
  </si>
  <si>
    <t xml:space="preserve">Rentabilidad que dejas de ganar con tu dinero</t>
  </si>
  <si>
    <t xml:space="preserve">Alquiler mensual de una vivienda equivalente</t>
  </si>
  <si>
    <t xml:space="preserve">Ingresos netos mensuales del hogar</t>
  </si>
  <si>
    <t xml:space="preserve">Resultado</t>
  </si>
  <si>
    <t xml:space="preserve">Concepto (€ al año)</t>
  </si>
  <si>
    <t xml:space="preserve">Intereses de la hipoteca (primer año)</t>
  </si>
  <si>
    <t xml:space="preserve">IBI + comunidad + seguros</t>
  </si>
  <si>
    <t xml:space="preserve">Mantenimiento</t>
  </si>
  <si>
    <t xml:space="preserve">Coste de oportunidad de tu dinero</t>
  </si>
  <si>
    <t xml:space="preserve">Gastos de compra ÷ años que te quedarás</t>
  </si>
  <si>
    <t xml:space="preserve">Comprar: coste irrecuperable al año</t>
  </si>
  <si>
    <t xml:space="preserve">Alquilar: alquiler al año</t>
  </si>
  <si>
    <t xml:space="preserve">Diferencia (alquilar − comprar)</t>
  </si>
  <si>
    <t xml:space="preserve">Positiva: comprar sale más barato cada año. Negativa: alquilar sale más barato.</t>
  </si>
  <si>
    <t xml:space="preserve">Cuota mensual de la hipoteca</t>
  </si>
  <si>
    <t xml:space="preserve">Cuota de hipoteca ÷ ingresos netos</t>
  </si>
  <si>
    <t xml:space="preserve">Por encima del 30–35 % vas justo.</t>
  </si>
  <si>
    <t xml:space="preserve">Si el coste de comprar es parecido al del alquiler, lo que decide es cuánto tiempo te vas a quedar y cuánto valoras la flexibilidad.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</si>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</sst>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&quot; €&quot;"/>
    <numFmt numFmtId="166" formatCode="0.00%"/>
    <numFmt numFmtId="167" formatCode="0"/>
    <numFmt numFmtId="168" formatCode="0.0%"/>
    <numFmt numFmtId="169" formatCode="#,##0.00&quot; €&quot;"/>
    <numFmt numFmtId="170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1"/>
      <color rgb="FFE2412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7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5" hidden="false" customHeight="false" outlineLevel="0" collapsed="false">
      <c r="A6" s="5" t="s">
        <v>4</v>
      </c>
    </row>
    <row r="7" customFormat="false" ht="19.5" hidden="false" customHeight="true" outlineLevel="0" collapsed="false">
      <c r="A7" s="6" t="s">
        <v>5</v>
      </c>
      <c r="B7" s="7" t="s">
        <v>6</v>
      </c>
      <c r="C7" s="7" t="s">
        <v>7</v>
      </c>
    </row>
    <row r="8" customFormat="false" ht="19.5" hidden="false" customHeight="true" outlineLevel="0" collapsed="false">
      <c r="A8" s="8" t="s">
        <v>8</v>
      </c>
      <c r="B8" s="9" t="n">
        <v>200000</v>
      </c>
      <c r="C8" s="10"/>
    </row>
    <row r="9" customFormat="false" ht="19.5" hidden="false" customHeight="true" outlineLevel="0" collapsed="false">
      <c r="A9" s="8" t="s">
        <v>9</v>
      </c>
      <c r="B9" s="9" t="n">
        <v>160000</v>
      </c>
      <c r="C9" s="10"/>
    </row>
    <row r="10" customFormat="false" ht="19.5" hidden="false" customHeight="true" outlineLevel="0" collapsed="false">
      <c r="A10" s="8" t="s">
        <v>10</v>
      </c>
      <c r="B10" s="11" t="n">
        <v>0.0289</v>
      </c>
      <c r="C10" s="12"/>
    </row>
    <row r="11" customFormat="false" ht="19.5" hidden="false" customHeight="true" outlineLevel="0" collapsed="false">
      <c r="A11" s="8" t="s">
        <v>11</v>
      </c>
      <c r="B11" s="13" t="n">
        <v>30</v>
      </c>
      <c r="C11" s="14"/>
    </row>
    <row r="12" customFormat="false" ht="19.5" hidden="false" customHeight="true" outlineLevel="0" collapsed="false">
      <c r="A12" s="8" t="s">
        <v>12</v>
      </c>
      <c r="B12" s="9" t="n">
        <v>56400</v>
      </c>
      <c r="C12" s="10"/>
    </row>
    <row r="13" customFormat="false" ht="30" hidden="false" customHeight="true" outlineLevel="0" collapsed="false">
      <c r="A13" s="8" t="s">
        <v>13</v>
      </c>
      <c r="B13" s="9" t="n">
        <v>16400</v>
      </c>
      <c r="C13" s="10"/>
    </row>
    <row r="14" customFormat="false" ht="19.5" hidden="false" customHeight="true" outlineLevel="0" collapsed="false">
      <c r="A14" s="8" t="s">
        <v>14</v>
      </c>
      <c r="B14" s="13" t="n">
        <v>7</v>
      </c>
      <c r="C14" s="14"/>
    </row>
    <row r="15" customFormat="false" ht="19.5" hidden="false" customHeight="true" outlineLevel="0" collapsed="false">
      <c r="A15" s="8" t="s">
        <v>15</v>
      </c>
      <c r="B15" s="9" t="n">
        <v>1420</v>
      </c>
      <c r="C15" s="10"/>
    </row>
    <row r="16" customFormat="false" ht="19.5" hidden="false" customHeight="true" outlineLevel="0" collapsed="false">
      <c r="A16" s="8" t="s">
        <v>16</v>
      </c>
      <c r="B16" s="11" t="n">
        <v>0.0075</v>
      </c>
      <c r="C16" s="12"/>
    </row>
    <row r="17" customFormat="false" ht="30" hidden="false" customHeight="true" outlineLevel="0" collapsed="false">
      <c r="A17" s="8" t="s">
        <v>17</v>
      </c>
      <c r="B17" s="15" t="n">
        <v>0.03</v>
      </c>
      <c r="C17" s="16"/>
    </row>
    <row r="18" customFormat="false" ht="30" hidden="false" customHeight="true" outlineLevel="0" collapsed="false">
      <c r="A18" s="8" t="s">
        <v>18</v>
      </c>
      <c r="B18" s="9" t="n">
        <v>1100</v>
      </c>
      <c r="C18" s="10"/>
    </row>
    <row r="19" customFormat="false" ht="19.5" hidden="false" customHeight="true" outlineLevel="0" collapsed="false">
      <c r="A19" s="8" t="s">
        <v>19</v>
      </c>
      <c r="B19" s="9" t="n">
        <v>3527</v>
      </c>
      <c r="C19" s="10"/>
    </row>
    <row r="21" customFormat="false" ht="15" hidden="false" customHeight="false" outlineLevel="0" collapsed="false">
      <c r="A21" s="5" t="s">
        <v>20</v>
      </c>
    </row>
    <row r="22" customFormat="false" ht="19.5" hidden="false" customHeight="true" outlineLevel="0" collapsed="false">
      <c r="A22" s="6" t="s">
        <v>21</v>
      </c>
      <c r="B22" s="7" t="s">
        <v>6</v>
      </c>
      <c r="C22" s="7" t="s">
        <v>7</v>
      </c>
    </row>
    <row r="23" customFormat="false" ht="19.5" hidden="false" customHeight="true" outlineLevel="0" collapsed="false">
      <c r="A23" s="8" t="s">
        <v>22</v>
      </c>
      <c r="B23" s="9" t="n">
        <v>4579</v>
      </c>
      <c r="C23" s="17" t="str">
        <f aca="false">IF(AND(ISNUMBER(C10),ISNUMBER(C11),ISNUMBER(C9)),IFERROR(-CUMIPMT(C10/12,C11*12,C9,1,12,0),""),"")</f>
        <v/>
      </c>
    </row>
    <row r="24" customFormat="false" ht="19.5" hidden="false" customHeight="true" outlineLevel="0" collapsed="false">
      <c r="A24" s="8" t="s">
        <v>23</v>
      </c>
      <c r="B24" s="9" t="n">
        <v>1420</v>
      </c>
      <c r="C24" s="17" t="str">
        <f aca="false">IF(ISNUMBER(C15),IFERROR(C15,""),"")</f>
        <v/>
      </c>
    </row>
    <row r="25" customFormat="false" ht="19.5" hidden="false" customHeight="true" outlineLevel="0" collapsed="false">
      <c r="A25" s="8" t="s">
        <v>24</v>
      </c>
      <c r="B25" s="9" t="n">
        <v>1500</v>
      </c>
      <c r="C25" s="17" t="str">
        <f aca="false">IF(AND(ISNUMBER(C8),ISNUMBER(C16)),IFERROR(C8*C16,""),"")</f>
        <v/>
      </c>
    </row>
    <row r="26" customFormat="false" ht="19.5" hidden="false" customHeight="true" outlineLevel="0" collapsed="false">
      <c r="A26" s="8" t="s">
        <v>25</v>
      </c>
      <c r="B26" s="9" t="n">
        <v>1692</v>
      </c>
      <c r="C26" s="17" t="str">
        <f aca="false">IF(AND(ISNUMBER(C12),ISNUMBER(C17)),IFERROR(C12*C17,""),"")</f>
        <v/>
      </c>
    </row>
    <row r="27" customFormat="false" ht="19.5" hidden="false" customHeight="true" outlineLevel="0" collapsed="false">
      <c r="A27" s="8" t="s">
        <v>26</v>
      </c>
      <c r="B27" s="9" t="n">
        <v>2343</v>
      </c>
      <c r="C27" s="17" t="str">
        <f aca="false">IF(AND(ISNUMBER(C13),ISNUMBER(C14)),IFERROR(C13/C14,""),"")</f>
        <v/>
      </c>
    </row>
    <row r="28" customFormat="false" ht="19.5" hidden="false" customHeight="true" outlineLevel="0" collapsed="false">
      <c r="A28" s="8" t="s">
        <v>27</v>
      </c>
      <c r="B28" s="9" t="n">
        <v>11534</v>
      </c>
      <c r="C28" s="17" t="str">
        <f aca="false">IF(AND(ISNUMBER(C23),ISNUMBER(C24),ISNUMBER(C25),ISNUMBER(C26),ISNUMBER(C27)),IFERROR(C23+C24+C25+C26+C27,""),"")</f>
        <v/>
      </c>
    </row>
    <row r="29" customFormat="false" ht="19.5" hidden="false" customHeight="true" outlineLevel="0" collapsed="false">
      <c r="A29" s="8" t="s">
        <v>28</v>
      </c>
      <c r="B29" s="9" t="n">
        <v>13200</v>
      </c>
      <c r="C29" s="17" t="str">
        <f aca="false">IF(ISNUMBER(C18),IFERROR(C18*12,""),"")</f>
        <v/>
      </c>
    </row>
    <row r="30" customFormat="false" ht="30" hidden="false" customHeight="true" outlineLevel="0" collapsed="false">
      <c r="A30" s="8" t="s">
        <v>29</v>
      </c>
      <c r="B30" s="9" t="n">
        <v>1666</v>
      </c>
      <c r="C30" s="17" t="str">
        <f aca="false">IF(AND(ISNUMBER(C29),ISNUMBER(C28)),IFERROR(C29-C28,""),"")</f>
        <v/>
      </c>
      <c r="D30" s="18" t="s">
        <v>30</v>
      </c>
    </row>
    <row r="31" customFormat="false" ht="19.5" hidden="false" customHeight="true" outlineLevel="0" collapsed="false">
      <c r="A31" s="8" t="s">
        <v>31</v>
      </c>
      <c r="B31" s="19" t="n">
        <v>665.62</v>
      </c>
      <c r="C31" s="20" t="str">
        <f aca="false">IF(AND(ISNUMBER(C10),ISNUMBER(C11),ISNUMBER(C9)),IFERROR(-PMT(C10/12,C11*12,C9),""),"")</f>
        <v/>
      </c>
    </row>
    <row r="32" customFormat="false" ht="19.5" hidden="false" customHeight="true" outlineLevel="0" collapsed="false">
      <c r="A32" s="8" t="s">
        <v>32</v>
      </c>
      <c r="B32" s="21" t="n">
        <v>0.19</v>
      </c>
      <c r="C32" s="22" t="str">
        <f aca="false">IF(AND(ISNUMBER(C31),ISNUMBER(C19)),IFERROR(C31/C19,""),"")</f>
        <v/>
      </c>
      <c r="D32" s="18" t="s">
        <v>33</v>
      </c>
    </row>
    <row r="34" customFormat="false" ht="30" hidden="false" customHeight="true" outlineLevel="0" collapsed="false">
      <c r="A34" s="23" t="s">
        <v>34</v>
      </c>
      <c r="B34" s="23"/>
      <c r="C34" s="23"/>
    </row>
    <row r="36" customFormat="false" ht="15" hidden="false" customHeight="false" outlineLevel="0" collapsed="false">
      <c r="A36" s="24" t="s">
        <v>35</v>
      </c>
    </row>
    <row r="37" customFormat="false" ht="24" hidden="false" customHeight="true" outlineLevel="0" collapsed="false">
      <c r="A37" s="25" t="s">
        <v>36</v>
      </c>
      <c r="B37" s="25"/>
      <c r="C37" s="25"/>
      <c r="D37" s="25"/>
    </row>
  </sheetData>
  <mergeCells count="2">
    <mergeCell ref="A34:C34"/>
    <mergeCell ref="A37:D37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